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C:\data\Documents\"/>
    </mc:Choice>
  </mc:AlternateContent>
  <bookViews>
    <workbookView xWindow="0" yWindow="0" windowWidth="22980" windowHeight="9510" tabRatio="915"/>
  </bookViews>
  <sheets>
    <sheet name="Střednědobý výhled (3)" sheetId="9" r:id="rId1"/>
  </sheets>
  <externalReferences>
    <externalReference r:id="rId2"/>
  </externalReferences>
  <definedNames>
    <definedName name="pf_REPORT_F">#REF!</definedName>
    <definedName name="pf_REPORT_H">#REF!</definedName>
    <definedName name="pf_REPORT_R">#REF!</definedName>
    <definedName name="pf_STANDARD_H">#REF!</definedName>
    <definedName name="pf_STANDARD_R">#REF!</definedName>
    <definedName name="pl_REPORT_F">#REF!</definedName>
    <definedName name="pl_REPORT_H">#REF!</definedName>
    <definedName name="pl_REPORT_R">#REF!</definedName>
    <definedName name="pl_STANDARD_H">#REF!</definedName>
    <definedName name="pl_STANDARD_R">#REF!</definedName>
    <definedName name="PLR_F">#REF!</definedName>
    <definedName name="PLR_H">#REF!</definedName>
    <definedName name="PLRN_H">#REF!</definedName>
    <definedName name="PLRN_R">#REF!</definedName>
    <definedName name="PLRNZ_F">#REF!</definedName>
    <definedName name="PLRNZ_H">'[1]plneni_ukazatelu (13)'!#REF!</definedName>
    <definedName name="pu_KONEC_UKAZATELU_H">#REF!</definedName>
    <definedName name="pu_ZACATEK_UKAZATELU_H">#REF!</definedName>
    <definedName name="pu11_REPORT_F">#REF!</definedName>
    <definedName name="pu11_REPORT_H">#REF!</definedName>
    <definedName name="pu11_REPORT_R">#REF!</definedName>
    <definedName name="pu11_STANDARD_H">#REF!</definedName>
    <definedName name="pu11_STANDARD_R">#REF!</definedName>
    <definedName name="pu12_REPORT_F">#REF!</definedName>
    <definedName name="pu12_REPORT_H">#REF!</definedName>
    <definedName name="pu12_REPORT_R">#REF!</definedName>
    <definedName name="pu12_STANDARD_H">#REF!</definedName>
    <definedName name="pu12_STANDARD_R">#REF!</definedName>
    <definedName name="pu21_REPORT_H">#REF!</definedName>
    <definedName name="pu21_STANDARD_H">#REF!</definedName>
    <definedName name="pu21_UKALAST_R">#REF!</definedName>
    <definedName name="pu21_UKALASTT_R">#REF!</definedName>
    <definedName name="pu21_UKAZATEL_R">#REF!</definedName>
    <definedName name="pu21_UKAZATELT_R">#REF!</definedName>
    <definedName name="pu22_REPORT_H">#REF!</definedName>
    <definedName name="pu22_STANDARD_H">#REF!</definedName>
    <definedName name="pu22_UKALAST_R">#REF!</definedName>
    <definedName name="pu22_UKALASTT_R">#REF!</definedName>
    <definedName name="pu22_UKAZATEL_R">#REF!</definedName>
    <definedName name="pu22_UKAZATELT_R">#REF!</definedName>
    <definedName name="tap_PRIJMY_VYDAJE_R">#REF!</definedName>
    <definedName name="tap_REPORT_H">#REF!</definedName>
    <definedName name="tap_STANDARD_F">#REF!</definedName>
    <definedName name="tap_STANDARD_H">#REF!</definedName>
    <definedName name="tap_STANDARD_R">#REF!</definedName>
  </definedNames>
  <calcPr calcId="171027"/>
  <customWorkbookViews>
    <customWorkbookView name="rajsigl - vlastní zobrazení" guid="{53EB53BB-0518-45EF-8A7F-67D72C708B59}" mergeInterval="0" personalView="1" maximized="1" windowWidth="796" windowHeight="437" tabRatio="912" activeSheetId="4"/>
  </customWorkbookViews>
</workbook>
</file>

<file path=xl/calcChain.xml><?xml version="1.0" encoding="utf-8"?>
<calcChain xmlns="http://schemas.openxmlformats.org/spreadsheetml/2006/main">
  <c r="B13" i="9" l="1"/>
  <c r="C19" i="9" l="1"/>
  <c r="C35" i="9" s="1"/>
  <c r="D19" i="9"/>
  <c r="D35" i="9" s="1"/>
  <c r="C13" i="9"/>
  <c r="C10" i="9" s="1"/>
  <c r="G11" i="9"/>
  <c r="F12" i="9"/>
  <c r="B19" i="9"/>
  <c r="B36" i="9" s="1"/>
  <c r="H11" i="9"/>
  <c r="H12" i="9"/>
  <c r="H14" i="9"/>
  <c r="H15" i="9"/>
  <c r="H16" i="9"/>
  <c r="H17" i="9"/>
  <c r="H18" i="9"/>
  <c r="E19" i="9"/>
  <c r="E34" i="9" s="1"/>
  <c r="H20" i="9"/>
  <c r="H21" i="9"/>
  <c r="H22" i="9"/>
  <c r="H23" i="9"/>
  <c r="H24" i="9"/>
  <c r="H25" i="9"/>
  <c r="H26" i="9"/>
  <c r="H27" i="9"/>
  <c r="H28" i="9"/>
  <c r="H29" i="9"/>
  <c r="H30" i="9"/>
  <c r="H33" i="9"/>
  <c r="H37" i="9"/>
  <c r="H38" i="9"/>
  <c r="H39" i="9"/>
  <c r="H40" i="9"/>
  <c r="G12" i="9"/>
  <c r="G14" i="9"/>
  <c r="G15" i="9"/>
  <c r="G16" i="9"/>
  <c r="G17" i="9"/>
  <c r="G18" i="9"/>
  <c r="G20" i="9"/>
  <c r="G21" i="9"/>
  <c r="G22" i="9"/>
  <c r="G23" i="9"/>
  <c r="G24" i="9"/>
  <c r="G25" i="9"/>
  <c r="G26" i="9"/>
  <c r="G27" i="9"/>
  <c r="G28" i="9"/>
  <c r="G29" i="9"/>
  <c r="G30" i="9"/>
  <c r="D13" i="9"/>
  <c r="D10" i="9" s="1"/>
  <c r="G33" i="9"/>
  <c r="G37" i="9"/>
  <c r="G38" i="9"/>
  <c r="G39" i="9"/>
  <c r="G40" i="9"/>
  <c r="F11" i="9"/>
  <c r="F14" i="9"/>
  <c r="F15" i="9"/>
  <c r="F16" i="9"/>
  <c r="F17" i="9"/>
  <c r="F18" i="9"/>
  <c r="F20" i="9"/>
  <c r="F21" i="9"/>
  <c r="F22" i="9"/>
  <c r="F23" i="9"/>
  <c r="F24" i="9"/>
  <c r="F25" i="9"/>
  <c r="F26" i="9"/>
  <c r="F27" i="9"/>
  <c r="F28" i="9"/>
  <c r="F29" i="9"/>
  <c r="F30" i="9"/>
  <c r="F33" i="9"/>
  <c r="F37" i="9"/>
  <c r="F38" i="9"/>
  <c r="F39" i="9"/>
  <c r="F40" i="9"/>
  <c r="F13" i="9"/>
  <c r="E13" i="9"/>
  <c r="E10" i="9" s="1"/>
  <c r="B41" i="9"/>
  <c r="C41" i="9"/>
  <c r="D41" i="9"/>
  <c r="E41" i="9"/>
  <c r="G13" i="9" l="1"/>
  <c r="H13" i="9"/>
  <c r="G41" i="9"/>
  <c r="E36" i="9"/>
  <c r="E31" i="9"/>
  <c r="E32" i="9" s="1"/>
  <c r="E35" i="9"/>
  <c r="H35" i="9" s="1"/>
  <c r="H41" i="9"/>
  <c r="D36" i="9"/>
  <c r="G35" i="9"/>
  <c r="D34" i="9"/>
  <c r="H34" i="9" s="1"/>
  <c r="H19" i="9"/>
  <c r="C34" i="9"/>
  <c r="C31" i="9"/>
  <c r="C36" i="9"/>
  <c r="F19" i="9"/>
  <c r="G19" i="9"/>
  <c r="C32" i="9"/>
  <c r="F36" i="9"/>
  <c r="B35" i="9"/>
  <c r="F35" i="9" s="1"/>
  <c r="B34" i="9"/>
  <c r="F34" i="9" s="1"/>
  <c r="F41" i="9"/>
  <c r="B10" i="9"/>
  <c r="F10" i="9" s="1"/>
  <c r="H10" i="9"/>
  <c r="D31" i="9"/>
  <c r="G10" i="9"/>
  <c r="G31" i="9" l="1"/>
  <c r="H36" i="9"/>
  <c r="G36" i="9"/>
  <c r="G34" i="9"/>
  <c r="B31" i="9"/>
  <c r="B32" i="9" s="1"/>
  <c r="F32" i="9" s="1"/>
  <c r="H31" i="9"/>
  <c r="D32" i="9"/>
  <c r="H32" i="9" s="1"/>
  <c r="G32" i="9" l="1"/>
  <c r="F31" i="9"/>
</calcChain>
</file>

<file path=xl/sharedStrings.xml><?xml version="1.0" encoding="utf-8"?>
<sst xmlns="http://schemas.openxmlformats.org/spreadsheetml/2006/main" count="47" uniqueCount="45">
  <si>
    <t>v tis. Kč</t>
  </si>
  <si>
    <t>Průměrná mzda (v Kč)</t>
  </si>
  <si>
    <t xml:space="preserve">Stanovisko odvětvového odboru: </t>
  </si>
  <si>
    <t>(v %)</t>
  </si>
  <si>
    <t>Finanční plán</t>
  </si>
  <si>
    <t>Počet pracovníků (průměrný přepočtený stav) za období nebo rok</t>
  </si>
  <si>
    <t>Výnosy celkem</t>
  </si>
  <si>
    <t>Náklady celkem</t>
  </si>
  <si>
    <t>Výsledek hospodaření po zdanění</t>
  </si>
  <si>
    <t>Podíl výnosů za vlastní výkony a za zboží na celkových nákladech (snížených o výši zaúčtovaných odpisů) v %</t>
  </si>
  <si>
    <t>Podíl výnosů za vlast. výkony a za zboží na celkových nákladech v %</t>
  </si>
  <si>
    <r>
      <t>z toho:</t>
    </r>
    <r>
      <rPr>
        <sz val="14"/>
        <rFont val="Times New Roman CE"/>
        <family val="1"/>
        <charset val="238"/>
      </rPr>
      <t xml:space="preserve"> Náklady na platy</t>
    </r>
  </si>
  <si>
    <r>
      <t>v tom:</t>
    </r>
    <r>
      <rPr>
        <sz val="14"/>
        <rFont val="Times New Roman CE"/>
        <family val="1"/>
        <charset val="238"/>
      </rPr>
      <t xml:space="preserve"> Výsledek hospodaření hlavní činnosti</t>
    </r>
  </si>
  <si>
    <t xml:space="preserve">            Výsledek hospodaření doplňkové (hospodářské) činnosti</t>
  </si>
  <si>
    <t>Výše uloženého odvodu z investičního fondu dle § 28 zákona 250/2000 Sb.</t>
  </si>
  <si>
    <t xml:space="preserve">Transfer na pořízení dlouhodobého majetku ze státního rozpočtu a státních fondů </t>
  </si>
  <si>
    <t>Transfer na pořízení dlouhodobého majetku od zřizovatele</t>
  </si>
  <si>
    <t>Podíl výnosů za vlastní výkony a za zboží na celkových nákladech (snížených o výši uloženého odvodu z investičního fondu) v %</t>
  </si>
  <si>
    <t>Střednědobý výhled</t>
  </si>
  <si>
    <t>Schválil(a):</t>
  </si>
  <si>
    <t xml:space="preserve">Ostatní výnosy </t>
  </si>
  <si>
    <t xml:space="preserve">Výnosy z transferů </t>
  </si>
  <si>
    <r>
      <t>z toho:</t>
    </r>
    <r>
      <rPr>
        <sz val="14"/>
        <rFont val="Times New Roman CE"/>
        <charset val="238"/>
      </rPr>
      <t xml:space="preserve"> Výnosy z transferů od zřizovatele </t>
    </r>
  </si>
  <si>
    <t xml:space="preserve">            Výnosy z transferů od městských částí </t>
  </si>
  <si>
    <t xml:space="preserve">            Výnosy z transferů ze státního rozpočtu a státních fondů </t>
  </si>
  <si>
    <t xml:space="preserve">            Výnosy z transferů od jiných ÚSC a ost. subjektů </t>
  </si>
  <si>
    <t xml:space="preserve">Spotřeba materiálu </t>
  </si>
  <si>
    <t xml:space="preserve">Spotřeba energie </t>
  </si>
  <si>
    <t xml:space="preserve">Služby </t>
  </si>
  <si>
    <r>
      <t>z toho:</t>
    </r>
    <r>
      <rPr>
        <sz val="14"/>
        <rFont val="Times New Roman CE"/>
        <charset val="238"/>
      </rPr>
      <t xml:space="preserve"> Opravy a udržování </t>
    </r>
  </si>
  <si>
    <t xml:space="preserve">Mzdové náklady </t>
  </si>
  <si>
    <t xml:space="preserve">Sociální pojištění a sociální náklady  </t>
  </si>
  <si>
    <t xml:space="preserve">Odpisy dlouhodobého majetku </t>
  </si>
  <si>
    <t xml:space="preserve">Daň z příjmů </t>
  </si>
  <si>
    <t xml:space="preserve">Ostatní náklady </t>
  </si>
  <si>
    <t xml:space="preserve">Výnosy za vlastní výkony a za zboží </t>
  </si>
  <si>
    <t>Vý 2018/Vý 2017</t>
  </si>
  <si>
    <t>Správce rozpočtových prostředků: MMB</t>
  </si>
  <si>
    <t>Střednědobý výhled finančního hospodaření příspěvkové organizace na období 2017 - 2019</t>
  </si>
  <si>
    <t>Vý 2017/FP 2016</t>
  </si>
  <si>
    <t>Vý 2019/Vý 2018</t>
  </si>
  <si>
    <t>Zpracoval(a):  Bc.Marcela Giblová</t>
  </si>
  <si>
    <t>Hana Ondráčková</t>
  </si>
  <si>
    <t>V Brně dne:  4.5.2017</t>
  </si>
  <si>
    <t>Příspěvková organizace: Mateřská škola KAMECHY, Brno,  Kavčí 3,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</si>
</sst>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6"/>
      <name val="Times New Roman CE"/>
      <family val="1"/>
      <charset val="238"/>
    </font>
    <font>
      <b/>
      <sz val="10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i/>
      <sz val="14"/>
      <name val="Times New Roman CE"/>
      <family val="1"/>
      <charset val="238"/>
    </font>
    <font>
      <sz val="16"/>
      <name val="Times New Roman CE"/>
      <family val="1"/>
      <charset val="238"/>
    </font>
    <font>
      <sz val="10"/>
      <name val="Courier"/>
      <charset val="238"/>
    </font>
    <font>
      <b/>
      <sz val="18"/>
      <name val="Times New Roman CE"/>
      <family val="1"/>
      <charset val="238"/>
    </font>
    <font>
      <sz val="14"/>
      <name val="Times New Roman"/>
      <family val="1"/>
      <charset val="238"/>
    </font>
    <font>
      <sz val="14"/>
      <name val="Times New Roman CE"/>
      <charset val="238"/>
    </font>
    <font>
      <b/>
      <sz val="14"/>
      <name val="Times New Roman CE"/>
      <charset val="238"/>
    </font>
    <font>
      <i/>
      <sz val="14"/>
      <name val="Times New Roman CE"/>
      <charset val="238"/>
    </font>
    <font>
      <b/>
      <sz val="14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02">
    <xf numFmtId="0" fontId="0" fillId="0" borderId="0" xfId="0"/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Protection="1"/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vertical="center"/>
    </xf>
    <xf numFmtId="0" fontId="8" fillId="0" borderId="4" xfId="0" applyFont="1" applyBorder="1" applyAlignment="1" applyProtection="1">
      <alignment vertical="center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0" xfId="0" applyFont="1"/>
    <xf numFmtId="0" fontId="8" fillId="0" borderId="0" xfId="0" applyFont="1" applyProtection="1"/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7" xfId="0" applyFont="1" applyBorder="1" applyAlignment="1" applyProtection="1">
      <alignment vertic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3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14" fillId="0" borderId="3" xfId="0" applyFont="1" applyFill="1" applyBorder="1" applyAlignment="1" applyProtection="1">
      <alignment vertical="center" wrapText="1"/>
    </xf>
    <xf numFmtId="0" fontId="15" fillId="0" borderId="3" xfId="0" applyFont="1" applyFill="1" applyBorder="1" applyAlignment="1" applyProtection="1">
      <alignment vertical="center"/>
    </xf>
    <xf numFmtId="0" fontId="14" fillId="0" borderId="3" xfId="0" applyFont="1" applyBorder="1" applyAlignment="1" applyProtection="1">
      <alignment vertical="center"/>
    </xf>
    <xf numFmtId="0" fontId="16" fillId="0" borderId="3" xfId="0" applyFont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6" fillId="0" borderId="3" xfId="0" applyFont="1" applyFill="1" applyBorder="1" applyAlignment="1" applyProtection="1">
      <alignment vertical="center"/>
    </xf>
    <xf numFmtId="0" fontId="8" fillId="0" borderId="0" xfId="0" applyFont="1" applyAlignment="1" applyProtection="1">
      <alignment horizontal="right"/>
    </xf>
    <xf numFmtId="3" fontId="17" fillId="0" borderId="12" xfId="0" applyNumberFormat="1" applyFont="1" applyBorder="1" applyAlignment="1" applyProtection="1">
      <alignment vertical="center"/>
    </xf>
    <xf numFmtId="3" fontId="17" fillId="0" borderId="7" xfId="0" applyNumberFormat="1" applyFont="1" applyBorder="1" applyAlignment="1" applyProtection="1">
      <alignment vertical="center"/>
    </xf>
    <xf numFmtId="3" fontId="13" fillId="0" borderId="13" xfId="0" applyNumberFormat="1" applyFont="1" applyBorder="1" applyAlignment="1" applyProtection="1">
      <alignment vertical="center"/>
      <protection locked="0"/>
    </xf>
    <xf numFmtId="3" fontId="13" fillId="0" borderId="14" xfId="0" applyNumberFormat="1" applyFont="1" applyBorder="1" applyAlignment="1" applyProtection="1">
      <alignment vertical="center"/>
      <protection locked="0"/>
    </xf>
    <xf numFmtId="3" fontId="17" fillId="0" borderId="13" xfId="0" applyNumberFormat="1" applyFont="1" applyBorder="1" applyAlignment="1" applyProtection="1">
      <alignment vertical="center"/>
    </xf>
    <xf numFmtId="3" fontId="17" fillId="0" borderId="3" xfId="0" applyNumberFormat="1" applyFont="1" applyBorder="1" applyAlignment="1" applyProtection="1">
      <alignment vertical="center"/>
    </xf>
    <xf numFmtId="3" fontId="13" fillId="0" borderId="13" xfId="0" applyNumberFormat="1" applyFont="1" applyBorder="1" applyAlignment="1" applyProtection="1">
      <alignment vertical="center"/>
    </xf>
    <xf numFmtId="3" fontId="13" fillId="0" borderId="14" xfId="0" applyNumberFormat="1" applyFont="1" applyBorder="1" applyAlignment="1" applyProtection="1">
      <alignment vertical="center"/>
    </xf>
    <xf numFmtId="3" fontId="17" fillId="0" borderId="14" xfId="0" applyNumberFormat="1" applyFont="1" applyBorder="1" applyAlignment="1" applyProtection="1">
      <alignment vertical="center"/>
    </xf>
    <xf numFmtId="3" fontId="13" fillId="0" borderId="3" xfId="0" applyNumberFormat="1" applyFont="1" applyBorder="1" applyAlignment="1" applyProtection="1">
      <alignment vertical="center"/>
    </xf>
    <xf numFmtId="164" fontId="13" fillId="0" borderId="14" xfId="0" applyNumberFormat="1" applyFont="1" applyBorder="1" applyAlignment="1" applyProtection="1">
      <alignment vertical="center"/>
    </xf>
    <xf numFmtId="3" fontId="17" fillId="0" borderId="14" xfId="0" applyNumberFormat="1" applyFont="1" applyBorder="1" applyAlignment="1" applyProtection="1">
      <alignment vertical="center"/>
      <protection locked="0"/>
    </xf>
    <xf numFmtId="164" fontId="13" fillId="0" borderId="13" xfId="0" applyNumberFormat="1" applyFont="1" applyBorder="1" applyAlignment="1" applyProtection="1">
      <alignment vertical="center"/>
      <protection locked="0"/>
    </xf>
    <xf numFmtId="164" fontId="13" fillId="0" borderId="14" xfId="0" applyNumberFormat="1" applyFont="1" applyBorder="1" applyAlignment="1" applyProtection="1">
      <alignment vertical="center"/>
      <protection locked="0"/>
    </xf>
    <xf numFmtId="3" fontId="13" fillId="0" borderId="15" xfId="0" applyNumberFormat="1" applyFont="1" applyBorder="1" applyAlignment="1" applyProtection="1">
      <alignment vertical="center"/>
    </xf>
    <xf numFmtId="3" fontId="13" fillId="0" borderId="16" xfId="0" applyNumberFormat="1" applyFont="1" applyBorder="1" applyAlignment="1" applyProtection="1">
      <alignment vertical="center"/>
    </xf>
    <xf numFmtId="164" fontId="13" fillId="0" borderId="13" xfId="0" applyNumberFormat="1" applyFont="1" applyBorder="1" applyAlignment="1" applyProtection="1">
      <alignment vertical="center"/>
    </xf>
    <xf numFmtId="3" fontId="17" fillId="0" borderId="13" xfId="0" applyNumberFormat="1" applyFont="1" applyBorder="1" applyAlignment="1" applyProtection="1">
      <alignment vertical="center"/>
      <protection locked="0"/>
    </xf>
    <xf numFmtId="3" fontId="13" fillId="0" borderId="3" xfId="0" applyNumberFormat="1" applyFont="1" applyBorder="1" applyAlignment="1" applyProtection="1">
      <alignment vertical="center"/>
      <protection locked="0"/>
    </xf>
    <xf numFmtId="3" fontId="17" fillId="0" borderId="3" xfId="0" applyNumberFormat="1" applyFont="1" applyBorder="1" applyAlignment="1" applyProtection="1">
      <alignment vertical="center"/>
      <protection locked="0"/>
    </xf>
    <xf numFmtId="164" fontId="13" fillId="0" borderId="13" xfId="0" applyNumberFormat="1" applyFont="1" applyBorder="1" applyAlignment="1"/>
    <xf numFmtId="164" fontId="13" fillId="0" borderId="14" xfId="0" applyNumberFormat="1" applyFont="1" applyBorder="1" applyAlignment="1"/>
    <xf numFmtId="164" fontId="13" fillId="0" borderId="3" xfId="0" applyNumberFormat="1" applyFont="1" applyBorder="1" applyAlignment="1"/>
    <xf numFmtId="0" fontId="8" fillId="0" borderId="3" xfId="0" applyFont="1" applyBorder="1" applyAlignment="1" applyProtection="1">
      <alignment vertical="center" wrapText="1"/>
    </xf>
    <xf numFmtId="164" fontId="13" fillId="0" borderId="13" xfId="0" applyNumberFormat="1" applyFont="1" applyBorder="1" applyAlignment="1" applyProtection="1"/>
    <xf numFmtId="164" fontId="13" fillId="0" borderId="3" xfId="0" applyNumberFormat="1" applyFont="1" applyBorder="1" applyAlignment="1" applyProtection="1"/>
    <xf numFmtId="164" fontId="13" fillId="0" borderId="17" xfId="0" applyNumberFormat="1" applyFont="1" applyFill="1" applyBorder="1" applyAlignment="1" applyProtection="1"/>
    <xf numFmtId="3" fontId="13" fillId="0" borderId="13" xfId="0" applyNumberFormat="1" applyFont="1" applyBorder="1" applyAlignment="1"/>
    <xf numFmtId="3" fontId="13" fillId="0" borderId="14" xfId="0" applyNumberFormat="1" applyFont="1" applyBorder="1" applyAlignment="1"/>
    <xf numFmtId="3" fontId="13" fillId="0" borderId="3" xfId="0" applyNumberFormat="1" applyFont="1" applyBorder="1" applyAlignment="1"/>
    <xf numFmtId="0" fontId="5" fillId="0" borderId="18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164" fontId="13" fillId="0" borderId="3" xfId="0" applyNumberFormat="1" applyFont="1" applyBorder="1" applyAlignment="1" applyProtection="1">
      <alignment vertical="center"/>
    </xf>
    <xf numFmtId="164" fontId="17" fillId="0" borderId="19" xfId="0" applyNumberFormat="1" applyFont="1" applyFill="1" applyBorder="1" applyAlignment="1" applyProtection="1">
      <alignment vertical="center"/>
    </xf>
    <xf numFmtId="164" fontId="13" fillId="0" borderId="17" xfId="0" applyNumberFormat="1" applyFont="1" applyFill="1" applyBorder="1" applyAlignment="1" applyProtection="1">
      <alignment vertical="center"/>
    </xf>
    <xf numFmtId="164" fontId="17" fillId="0" borderId="17" xfId="0" applyNumberFormat="1" applyFont="1" applyFill="1" applyBorder="1" applyAlignment="1" applyProtection="1">
      <alignment vertical="center"/>
    </xf>
    <xf numFmtId="164" fontId="13" fillId="0" borderId="20" xfId="0" applyNumberFormat="1" applyFont="1" applyFill="1" applyBorder="1" applyAlignment="1" applyProtection="1">
      <alignment vertical="center"/>
    </xf>
    <xf numFmtId="164" fontId="17" fillId="0" borderId="21" xfId="0" applyNumberFormat="1" applyFont="1" applyBorder="1" applyAlignment="1" applyProtection="1">
      <alignment vertical="center"/>
    </xf>
    <xf numFmtId="164" fontId="13" fillId="0" borderId="22" xfId="0" applyNumberFormat="1" applyFont="1" applyBorder="1" applyAlignment="1" applyProtection="1">
      <alignment vertical="center"/>
    </xf>
    <xf numFmtId="164" fontId="17" fillId="0" borderId="22" xfId="0" applyNumberFormat="1" applyFont="1" applyBorder="1" applyAlignment="1" applyProtection="1">
      <alignment vertical="center"/>
    </xf>
    <xf numFmtId="164" fontId="13" fillId="0" borderId="22" xfId="0" applyNumberFormat="1" applyFont="1" applyBorder="1" applyAlignment="1" applyProtection="1"/>
    <xf numFmtId="164" fontId="13" fillId="0" borderId="23" xfId="0" applyNumberFormat="1" applyFont="1" applyBorder="1" applyAlignment="1" applyProtection="1">
      <alignment vertical="center"/>
    </xf>
    <xf numFmtId="164" fontId="17" fillId="0" borderId="24" xfId="0" applyNumberFormat="1" applyFont="1" applyBorder="1" applyAlignment="1" applyProtection="1">
      <alignment vertical="center"/>
    </xf>
    <xf numFmtId="164" fontId="13" fillId="0" borderId="25" xfId="0" applyNumberFormat="1" applyFont="1" applyBorder="1" applyAlignment="1" applyProtection="1">
      <alignment vertical="center"/>
    </xf>
    <xf numFmtId="164" fontId="17" fillId="0" borderId="25" xfId="0" applyNumberFormat="1" applyFont="1" applyBorder="1" applyAlignment="1" applyProtection="1">
      <alignment vertical="center"/>
    </xf>
    <xf numFmtId="164" fontId="13" fillId="0" borderId="25" xfId="0" applyNumberFormat="1" applyFont="1" applyBorder="1" applyAlignment="1" applyProtection="1"/>
    <xf numFmtId="164" fontId="13" fillId="0" borderId="16" xfId="0" applyNumberFormat="1" applyFont="1" applyBorder="1" applyAlignment="1" applyProtection="1">
      <alignment vertical="center"/>
    </xf>
    <xf numFmtId="0" fontId="5" fillId="0" borderId="26" xfId="0" applyFont="1" applyFill="1" applyBorder="1" applyAlignment="1" applyProtection="1">
      <alignment horizontal="center"/>
    </xf>
    <xf numFmtId="3" fontId="17" fillId="0" borderId="21" xfId="0" applyNumberFormat="1" applyFont="1" applyBorder="1" applyAlignment="1" applyProtection="1">
      <alignment vertical="center"/>
    </xf>
    <xf numFmtId="3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7" xfId="0" applyNumberFormat="1" applyFont="1" applyBorder="1" applyAlignment="1" applyProtection="1">
      <alignment vertical="center"/>
    </xf>
    <xf numFmtId="3" fontId="13" fillId="0" borderId="27" xfId="0" applyNumberFormat="1" applyFont="1" applyFill="1" applyBorder="1" applyAlignment="1" applyProtection="1">
      <alignment vertical="center"/>
    </xf>
    <xf numFmtId="3" fontId="17" fillId="0" borderId="27" xfId="0" applyNumberFormat="1" applyFont="1" applyFill="1" applyBorder="1" applyAlignment="1" applyProtection="1">
      <alignment vertical="center"/>
    </xf>
    <xf numFmtId="164" fontId="13" fillId="0" borderId="28" xfId="0" applyNumberFormat="1" applyFont="1" applyFill="1" applyBorder="1" applyAlignment="1" applyProtection="1">
      <alignment vertical="center"/>
    </xf>
    <xf numFmtId="164" fontId="13" fillId="0" borderId="27" xfId="0" applyNumberFormat="1" applyFont="1" applyBorder="1" applyAlignment="1" applyProtection="1"/>
    <xf numFmtId="164" fontId="13" fillId="0" borderId="27" xfId="0" applyNumberFormat="1" applyFont="1" applyBorder="1" applyAlignment="1"/>
    <xf numFmtId="3" fontId="13" fillId="0" borderId="29" xfId="0" applyNumberFormat="1" applyFont="1" applyBorder="1" applyAlignment="1"/>
    <xf numFmtId="3" fontId="17" fillId="0" borderId="27" xfId="0" applyNumberFormat="1" applyFont="1" applyFill="1" applyBorder="1" applyAlignment="1" applyProtection="1">
      <alignment vertical="center"/>
      <protection locked="0"/>
    </xf>
    <xf numFmtId="164" fontId="13" fillId="0" borderId="27" xfId="0" applyNumberFormat="1" applyFont="1" applyFill="1" applyBorder="1" applyAlignment="1" applyProtection="1">
      <alignment vertical="center"/>
      <protection locked="0"/>
    </xf>
    <xf numFmtId="3" fontId="13" fillId="0" borderId="23" xfId="0" applyNumberFormat="1" applyFont="1" applyBorder="1" applyAlignment="1" applyProtection="1">
      <alignment vertical="center"/>
    </xf>
    <xf numFmtId="0" fontId="5" fillId="0" borderId="30" xfId="0" applyFont="1" applyBorder="1" applyAlignment="1" applyProtection="1">
      <alignment horizontal="center"/>
    </xf>
    <xf numFmtId="3" fontId="17" fillId="0" borderId="24" xfId="0" applyNumberFormat="1" applyFont="1" applyBorder="1" applyAlignment="1" applyProtection="1">
      <alignment vertical="center"/>
    </xf>
    <xf numFmtId="164" fontId="13" fillId="0" borderId="14" xfId="0" applyNumberFormat="1" applyFont="1" applyBorder="1" applyAlignment="1" applyProtection="1"/>
    <xf numFmtId="164" fontId="13" fillId="2" borderId="3" xfId="0" applyNumberFormat="1" applyFont="1" applyFill="1" applyBorder="1" applyAlignment="1" applyProtection="1">
      <alignment vertical="center"/>
      <protection locked="0"/>
    </xf>
    <xf numFmtId="3" fontId="13" fillId="2" borderId="4" xfId="0" applyNumberFormat="1" applyFont="1" applyFill="1" applyBorder="1" applyAlignment="1" applyProtection="1">
      <alignment vertical="center"/>
    </xf>
    <xf numFmtId="0" fontId="12" fillId="0" borderId="0" xfId="0" applyFont="1" applyAlignment="1">
      <alignment horizontal="center"/>
    </xf>
    <xf numFmtId="0" fontId="5" fillId="0" borderId="31" xfId="0" applyFont="1" applyBorder="1" applyAlignment="1" applyProtection="1">
      <alignment horizontal="center"/>
    </xf>
    <xf numFmtId="0" fontId="5" fillId="0" borderId="32" xfId="0" applyFont="1" applyBorder="1" applyAlignment="1" applyProtection="1">
      <alignment horizontal="center"/>
    </xf>
    <xf numFmtId="0" fontId="5" fillId="0" borderId="33" xfId="0" applyFont="1" applyBorder="1" applyAlignment="1" applyProtection="1">
      <alignment horizontal="center"/>
    </xf>
  </cellXfs>
  <cellStyles count="2">
    <cellStyle name="Nedefinován" xfId="1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ject.brno.cz/Documents%20and%20Settings/obrlik/Local%20Settings/Temporary%20Internet%20Files/Content.IE5/6H87UXU5/JMK-tabulky/jmk_tabulk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ávrh-rozp(2)"/>
      <sheetName val="Vývoj VN - HČ (3)"/>
      <sheetName val="Vývoj VN DČ (3)"/>
      <sheetName val="plán-fondů (4)"/>
      <sheetName val="odpis-plán (5)"/>
      <sheetName val="výp-odpis (6)"/>
      <sheetName val="plán investic (7)"/>
      <sheetName val="rozp(8)"/>
      <sheetName val=" rozpis rozpočtu (9)"/>
      <sheetName val="rozd-HV (10)"/>
      <sheetName val="změny-FP (11)"/>
      <sheetName val="plnění-FP (12)"/>
      <sheetName val="plneni_ukazatelu (13)"/>
      <sheetName val="přeh-fondů (14)"/>
      <sheetName val="Pohl-Záv (15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Zeros="0" tabSelected="1" zoomScale="70" zoomScaleNormal="60" workbookViewId="0">
      <selection activeCell="H28" sqref="H28"/>
    </sheetView>
  </sheetViews>
  <sheetFormatPr defaultRowHeight="12.75" x14ac:dyDescent="0.2"/>
  <cols>
    <col min="1" max="1" width="92" customWidth="1"/>
    <col min="2" max="8" width="19.7109375" customWidth="1"/>
  </cols>
  <sheetData>
    <row r="1" spans="1:8" ht="25.5" customHeight="1" x14ac:dyDescent="0.3">
      <c r="A1" s="98" t="s">
        <v>38</v>
      </c>
      <c r="B1" s="98"/>
      <c r="C1" s="98"/>
      <c r="D1" s="98"/>
      <c r="E1" s="98"/>
      <c r="F1" s="98"/>
      <c r="G1" s="98"/>
      <c r="H1" s="98"/>
    </row>
    <row r="2" spans="1:8" ht="20.25" x14ac:dyDescent="0.3">
      <c r="A2" s="1"/>
      <c r="B2" s="2"/>
      <c r="C2" s="2"/>
      <c r="D2" s="2"/>
      <c r="E2" s="2"/>
      <c r="F2" s="2"/>
      <c r="G2" s="2"/>
      <c r="H2" s="2"/>
    </row>
    <row r="3" spans="1:8" ht="21.75" customHeight="1" x14ac:dyDescent="0.3">
      <c r="A3" s="4" t="s">
        <v>44</v>
      </c>
      <c r="B3" s="5"/>
      <c r="C3" s="5"/>
      <c r="D3" s="5"/>
      <c r="E3" s="3"/>
      <c r="F3" s="3"/>
      <c r="G3" s="3"/>
      <c r="H3" s="3"/>
    </row>
    <row r="4" spans="1:8" ht="11.25" customHeight="1" x14ac:dyDescent="0.25">
      <c r="A4" s="6"/>
      <c r="B4" s="5"/>
      <c r="C4" s="5"/>
      <c r="D4" s="5"/>
      <c r="E4" s="3"/>
      <c r="F4" s="3"/>
      <c r="G4" s="3"/>
      <c r="H4" s="3"/>
    </row>
    <row r="5" spans="1:8" ht="12.75" customHeight="1" x14ac:dyDescent="0.25">
      <c r="A5" s="6"/>
      <c r="B5" s="5"/>
      <c r="C5" s="5"/>
      <c r="D5" s="5"/>
      <c r="E5" s="3"/>
      <c r="F5" s="3"/>
      <c r="G5" s="3"/>
      <c r="H5" s="3"/>
    </row>
    <row r="6" spans="1:8" ht="20.25" x14ac:dyDescent="0.3">
      <c r="A6" s="4" t="s">
        <v>37</v>
      </c>
      <c r="B6" s="5"/>
      <c r="C6" s="5"/>
      <c r="D6" s="5"/>
      <c r="E6" s="3"/>
      <c r="F6" s="3"/>
      <c r="G6" s="3"/>
      <c r="H6" s="3"/>
    </row>
    <row r="7" spans="1:8" ht="19.5" customHeight="1" thickBot="1" x14ac:dyDescent="0.35">
      <c r="A7" s="3"/>
      <c r="B7" s="3"/>
      <c r="C7" s="3"/>
      <c r="D7" s="3"/>
      <c r="E7" s="3"/>
      <c r="F7" s="3"/>
      <c r="G7" s="3"/>
      <c r="H7" s="32" t="s">
        <v>0</v>
      </c>
    </row>
    <row r="8" spans="1:8" ht="16.5" thickBot="1" x14ac:dyDescent="0.3">
      <c r="A8" s="7"/>
      <c r="B8" s="16" t="s">
        <v>4</v>
      </c>
      <c r="C8" s="99" t="s">
        <v>18</v>
      </c>
      <c r="D8" s="100"/>
      <c r="E8" s="101"/>
      <c r="F8" s="20" t="s">
        <v>39</v>
      </c>
      <c r="G8" s="17" t="s">
        <v>36</v>
      </c>
      <c r="H8" s="21" t="s">
        <v>40</v>
      </c>
    </row>
    <row r="9" spans="1:8" ht="16.5" thickBot="1" x14ac:dyDescent="0.3">
      <c r="A9" s="8"/>
      <c r="B9" s="64">
        <v>2016</v>
      </c>
      <c r="C9" s="63">
        <v>2017</v>
      </c>
      <c r="D9" s="93">
        <v>2018</v>
      </c>
      <c r="E9" s="80">
        <v>2019</v>
      </c>
      <c r="F9" s="22" t="s">
        <v>3</v>
      </c>
      <c r="G9" s="18" t="s">
        <v>3</v>
      </c>
      <c r="H9" s="23" t="s">
        <v>3</v>
      </c>
    </row>
    <row r="10" spans="1:8" ht="18.75" x14ac:dyDescent="0.2">
      <c r="A10" s="19" t="s">
        <v>6</v>
      </c>
      <c r="B10" s="34">
        <f>SUM(B11:B13)</f>
        <v>2926</v>
      </c>
      <c r="C10" s="33">
        <f>SUM(C11:C13)</f>
        <v>3127</v>
      </c>
      <c r="D10" s="94">
        <f>SUM(D11:D13)</f>
        <v>3099</v>
      </c>
      <c r="E10" s="81">
        <f>SUM(E11:E13)</f>
        <v>3099</v>
      </c>
      <c r="F10" s="66">
        <f>IF(B10=0,0,C10/B10*100)</f>
        <v>106.86944634313056</v>
      </c>
      <c r="G10" s="75">
        <f>IF(C10=0,0,D10/C10*100)</f>
        <v>99.104573073233126</v>
      </c>
      <c r="H10" s="70">
        <f>IF(D10=0,0,E10/D10*100)</f>
        <v>100</v>
      </c>
    </row>
    <row r="11" spans="1:8" ht="18.75" x14ac:dyDescent="0.2">
      <c r="A11" s="9" t="s">
        <v>35</v>
      </c>
      <c r="B11" s="51">
        <v>159</v>
      </c>
      <c r="C11" s="35">
        <v>158</v>
      </c>
      <c r="D11" s="36">
        <v>170</v>
      </c>
      <c r="E11" s="82">
        <v>170</v>
      </c>
      <c r="F11" s="67">
        <f t="shared" ref="F11:F41" si="0">IF(B11=0,0,C11/B11*100)</f>
        <v>99.371069182389931</v>
      </c>
      <c r="G11" s="76">
        <f>IF(C11=0,0,D11/C11*100)</f>
        <v>107.59493670886076</v>
      </c>
      <c r="H11" s="71">
        <f t="shared" ref="H11:H41" si="1">IF(D11=0,0,E11/D11*100)</f>
        <v>100</v>
      </c>
    </row>
    <row r="12" spans="1:8" ht="18.75" x14ac:dyDescent="0.2">
      <c r="A12" s="9" t="s">
        <v>20</v>
      </c>
      <c r="B12" s="51">
        <v>160</v>
      </c>
      <c r="C12" s="35">
        <v>190</v>
      </c>
      <c r="D12" s="36">
        <v>150</v>
      </c>
      <c r="E12" s="82">
        <v>150</v>
      </c>
      <c r="F12" s="67">
        <f>IF(B12=0,0,C12/B12*100)</f>
        <v>118.75</v>
      </c>
      <c r="G12" s="76">
        <f t="shared" ref="G12:G41" si="2">IF(C12=0,0,D12/C12*100)</f>
        <v>78.94736842105263</v>
      </c>
      <c r="H12" s="71">
        <f t="shared" si="1"/>
        <v>100</v>
      </c>
    </row>
    <row r="13" spans="1:8" ht="18.75" x14ac:dyDescent="0.2">
      <c r="A13" s="28" t="s">
        <v>21</v>
      </c>
      <c r="B13" s="42">
        <f>SUM(B14:B17)</f>
        <v>2607</v>
      </c>
      <c r="C13" s="39">
        <f>SUM(C14:C17)</f>
        <v>2779</v>
      </c>
      <c r="D13" s="40">
        <f>SUM(D14:D17)</f>
        <v>2779</v>
      </c>
      <c r="E13" s="83">
        <f>SUM(E14:E17)</f>
        <v>2779</v>
      </c>
      <c r="F13" s="67">
        <f t="shared" si="0"/>
        <v>106.59762178749521</v>
      </c>
      <c r="G13" s="76">
        <f t="shared" si="2"/>
        <v>100</v>
      </c>
      <c r="H13" s="71">
        <f t="shared" si="1"/>
        <v>100</v>
      </c>
    </row>
    <row r="14" spans="1:8" ht="18.75" x14ac:dyDescent="0.2">
      <c r="A14" s="29" t="s">
        <v>22</v>
      </c>
      <c r="B14" s="51">
        <v>385</v>
      </c>
      <c r="C14" s="35">
        <v>391</v>
      </c>
      <c r="D14" s="36">
        <v>391</v>
      </c>
      <c r="E14" s="82">
        <v>391</v>
      </c>
      <c r="F14" s="67">
        <f t="shared" si="0"/>
        <v>101.55844155844156</v>
      </c>
      <c r="G14" s="76">
        <f t="shared" si="2"/>
        <v>100</v>
      </c>
      <c r="H14" s="71">
        <f t="shared" si="1"/>
        <v>100</v>
      </c>
    </row>
    <row r="15" spans="1:8" ht="18.75" x14ac:dyDescent="0.2">
      <c r="A15" s="9" t="s">
        <v>23</v>
      </c>
      <c r="B15" s="51"/>
      <c r="C15" s="35"/>
      <c r="D15" s="36"/>
      <c r="E15" s="82"/>
      <c r="F15" s="67">
        <f t="shared" si="0"/>
        <v>0</v>
      </c>
      <c r="G15" s="76">
        <f t="shared" si="2"/>
        <v>0</v>
      </c>
      <c r="H15" s="71">
        <f t="shared" si="1"/>
        <v>0</v>
      </c>
    </row>
    <row r="16" spans="1:8" ht="18.75" x14ac:dyDescent="0.2">
      <c r="A16" s="9" t="s">
        <v>24</v>
      </c>
      <c r="B16" s="51">
        <v>2222</v>
      </c>
      <c r="C16" s="35">
        <v>2388</v>
      </c>
      <c r="D16" s="36">
        <v>2388</v>
      </c>
      <c r="E16" s="82">
        <v>2388</v>
      </c>
      <c r="F16" s="67">
        <f t="shared" si="0"/>
        <v>107.47074707470748</v>
      </c>
      <c r="G16" s="76">
        <f t="shared" si="2"/>
        <v>100</v>
      </c>
      <c r="H16" s="71">
        <f t="shared" si="1"/>
        <v>100</v>
      </c>
    </row>
    <row r="17" spans="1:8" ht="18.75" x14ac:dyDescent="0.2">
      <c r="A17" s="24" t="s">
        <v>25</v>
      </c>
      <c r="B17" s="51"/>
      <c r="C17" s="35"/>
      <c r="D17" s="36"/>
      <c r="E17" s="82"/>
      <c r="F17" s="67">
        <f t="shared" si="0"/>
        <v>0</v>
      </c>
      <c r="G17" s="76">
        <f t="shared" si="2"/>
        <v>0</v>
      </c>
      <c r="H17" s="71">
        <f t="shared" si="1"/>
        <v>0</v>
      </c>
    </row>
    <row r="18" spans="1:8" ht="18.75" x14ac:dyDescent="0.2">
      <c r="A18" s="9"/>
      <c r="B18" s="42"/>
      <c r="C18" s="39"/>
      <c r="D18" s="40"/>
      <c r="E18" s="84"/>
      <c r="F18" s="67">
        <f t="shared" si="0"/>
        <v>0</v>
      </c>
      <c r="G18" s="76">
        <f t="shared" si="2"/>
        <v>0</v>
      </c>
      <c r="H18" s="71">
        <f t="shared" si="1"/>
        <v>0</v>
      </c>
    </row>
    <row r="19" spans="1:8" ht="18.75" x14ac:dyDescent="0.2">
      <c r="A19" s="10" t="s">
        <v>7</v>
      </c>
      <c r="B19" s="38">
        <f>SUM(B20:B22)+SUM(B24)+SUM(B26:B29)</f>
        <v>2917</v>
      </c>
      <c r="C19" s="37">
        <f>SUM(C20:C22)+SUM(C24)+SUM(C26:C29)</f>
        <v>3127</v>
      </c>
      <c r="D19" s="41">
        <f>SUM(D20:D22)+SUM(D24)+SUM(D26:D29)</f>
        <v>3099</v>
      </c>
      <c r="E19" s="85">
        <f>SUM(E20:E22)+SUM(E24)+SUM(E26:E29)</f>
        <v>3099</v>
      </c>
      <c r="F19" s="68">
        <f t="shared" si="0"/>
        <v>107.19917723688721</v>
      </c>
      <c r="G19" s="77">
        <f t="shared" si="2"/>
        <v>99.104573073233126</v>
      </c>
      <c r="H19" s="72">
        <f t="shared" si="1"/>
        <v>100</v>
      </c>
    </row>
    <row r="20" spans="1:8" ht="18.75" x14ac:dyDescent="0.2">
      <c r="A20" s="9" t="s">
        <v>26</v>
      </c>
      <c r="B20" s="51">
        <v>116</v>
      </c>
      <c r="C20" s="35">
        <v>99</v>
      </c>
      <c r="D20" s="36">
        <v>105</v>
      </c>
      <c r="E20" s="82">
        <v>105</v>
      </c>
      <c r="F20" s="67">
        <f t="shared" si="0"/>
        <v>85.34482758620689</v>
      </c>
      <c r="G20" s="76">
        <f t="shared" si="2"/>
        <v>106.06060606060606</v>
      </c>
      <c r="H20" s="71">
        <f t="shared" si="1"/>
        <v>100</v>
      </c>
    </row>
    <row r="21" spans="1:8" ht="18.75" x14ac:dyDescent="0.2">
      <c r="A21" s="9" t="s">
        <v>27</v>
      </c>
      <c r="B21" s="51">
        <v>177</v>
      </c>
      <c r="C21" s="35">
        <v>219</v>
      </c>
      <c r="D21" s="36">
        <v>219</v>
      </c>
      <c r="E21" s="82">
        <v>219</v>
      </c>
      <c r="F21" s="67">
        <f t="shared" si="0"/>
        <v>123.72881355932203</v>
      </c>
      <c r="G21" s="76">
        <f t="shared" si="2"/>
        <v>100</v>
      </c>
      <c r="H21" s="71">
        <f t="shared" si="1"/>
        <v>100</v>
      </c>
    </row>
    <row r="22" spans="1:8" ht="18.75" x14ac:dyDescent="0.2">
      <c r="A22" s="9" t="s">
        <v>28</v>
      </c>
      <c r="B22" s="51">
        <v>292</v>
      </c>
      <c r="C22" s="35">
        <v>356</v>
      </c>
      <c r="D22" s="36">
        <v>315</v>
      </c>
      <c r="E22" s="82">
        <v>315</v>
      </c>
      <c r="F22" s="67">
        <f t="shared" si="0"/>
        <v>121.91780821917808</v>
      </c>
      <c r="G22" s="76">
        <f t="shared" si="2"/>
        <v>88.483146067415731</v>
      </c>
      <c r="H22" s="71">
        <f t="shared" si="1"/>
        <v>100</v>
      </c>
    </row>
    <row r="23" spans="1:8" ht="18.75" x14ac:dyDescent="0.2">
      <c r="A23" s="29" t="s">
        <v>29</v>
      </c>
      <c r="B23" s="51">
        <v>6</v>
      </c>
      <c r="C23" s="35">
        <v>68</v>
      </c>
      <c r="D23" s="36">
        <v>10</v>
      </c>
      <c r="E23" s="82">
        <v>10</v>
      </c>
      <c r="F23" s="67">
        <f t="shared" si="0"/>
        <v>1133.3333333333335</v>
      </c>
      <c r="G23" s="76">
        <f t="shared" si="2"/>
        <v>14.705882352941178</v>
      </c>
      <c r="H23" s="71">
        <f t="shared" si="1"/>
        <v>100</v>
      </c>
    </row>
    <row r="24" spans="1:8" ht="18.75" x14ac:dyDescent="0.2">
      <c r="A24" s="9" t="s">
        <v>30</v>
      </c>
      <c r="B24" s="51">
        <v>1648</v>
      </c>
      <c r="C24" s="35">
        <v>1772</v>
      </c>
      <c r="D24" s="36">
        <v>1772</v>
      </c>
      <c r="E24" s="82">
        <v>1772</v>
      </c>
      <c r="F24" s="67">
        <f t="shared" si="0"/>
        <v>107.52427184466021</v>
      </c>
      <c r="G24" s="76">
        <f t="shared" si="2"/>
        <v>100</v>
      </c>
      <c r="H24" s="71">
        <f t="shared" si="1"/>
        <v>100</v>
      </c>
    </row>
    <row r="25" spans="1:8" ht="18.75" x14ac:dyDescent="0.2">
      <c r="A25" s="30" t="s">
        <v>11</v>
      </c>
      <c r="B25" s="51">
        <v>1624</v>
      </c>
      <c r="C25" s="35">
        <v>1765</v>
      </c>
      <c r="D25" s="36">
        <v>1765</v>
      </c>
      <c r="E25" s="82">
        <v>1765</v>
      </c>
      <c r="F25" s="67">
        <f t="shared" si="0"/>
        <v>108.68226600985223</v>
      </c>
      <c r="G25" s="76">
        <f t="shared" si="2"/>
        <v>100</v>
      </c>
      <c r="H25" s="71">
        <f t="shared" si="1"/>
        <v>100</v>
      </c>
    </row>
    <row r="26" spans="1:8" ht="18.75" x14ac:dyDescent="0.2">
      <c r="A26" s="9" t="s">
        <v>31</v>
      </c>
      <c r="B26" s="51">
        <v>595</v>
      </c>
      <c r="C26" s="35">
        <v>663</v>
      </c>
      <c r="D26" s="36">
        <v>663</v>
      </c>
      <c r="E26" s="82">
        <v>663</v>
      </c>
      <c r="F26" s="67">
        <f t="shared" si="0"/>
        <v>111.42857142857143</v>
      </c>
      <c r="G26" s="76">
        <f t="shared" si="2"/>
        <v>100</v>
      </c>
      <c r="H26" s="71">
        <f t="shared" si="1"/>
        <v>100</v>
      </c>
    </row>
    <row r="27" spans="1:8" ht="18.75" x14ac:dyDescent="0.2">
      <c r="A27" s="9" t="s">
        <v>32</v>
      </c>
      <c r="B27" s="51">
        <v>0</v>
      </c>
      <c r="C27" s="35">
        <v>0</v>
      </c>
      <c r="D27" s="36"/>
      <c r="E27" s="82"/>
      <c r="F27" s="67">
        <f t="shared" si="0"/>
        <v>0</v>
      </c>
      <c r="G27" s="76">
        <f t="shared" si="2"/>
        <v>0</v>
      </c>
      <c r="H27" s="71">
        <f t="shared" si="1"/>
        <v>0</v>
      </c>
    </row>
    <row r="28" spans="1:8" ht="18.75" x14ac:dyDescent="0.2">
      <c r="A28" s="9" t="s">
        <v>33</v>
      </c>
      <c r="B28" s="51"/>
      <c r="C28" s="35"/>
      <c r="D28" s="36"/>
      <c r="E28" s="82"/>
      <c r="F28" s="67">
        <f t="shared" si="0"/>
        <v>0</v>
      </c>
      <c r="G28" s="76">
        <f t="shared" si="2"/>
        <v>0</v>
      </c>
      <c r="H28" s="71">
        <f t="shared" si="1"/>
        <v>0</v>
      </c>
    </row>
    <row r="29" spans="1:8" ht="18.75" x14ac:dyDescent="0.2">
      <c r="A29" s="9" t="s">
        <v>34</v>
      </c>
      <c r="B29" s="51">
        <v>89</v>
      </c>
      <c r="C29" s="35">
        <v>18</v>
      </c>
      <c r="D29" s="36">
        <v>25</v>
      </c>
      <c r="E29" s="82">
        <v>25</v>
      </c>
      <c r="F29" s="67">
        <f t="shared" si="0"/>
        <v>20.224719101123593</v>
      </c>
      <c r="G29" s="76">
        <f t="shared" si="2"/>
        <v>138.88888888888889</v>
      </c>
      <c r="H29" s="71">
        <f t="shared" si="1"/>
        <v>100</v>
      </c>
    </row>
    <row r="30" spans="1:8" ht="18.75" x14ac:dyDescent="0.2">
      <c r="A30" s="9"/>
      <c r="B30" s="42"/>
      <c r="C30" s="39"/>
      <c r="D30" s="40"/>
      <c r="E30" s="84"/>
      <c r="F30" s="67">
        <f t="shared" si="0"/>
        <v>0</v>
      </c>
      <c r="G30" s="76">
        <f t="shared" si="2"/>
        <v>0</v>
      </c>
      <c r="H30" s="71">
        <f t="shared" si="1"/>
        <v>0</v>
      </c>
    </row>
    <row r="31" spans="1:8" ht="18.75" x14ac:dyDescent="0.2">
      <c r="A31" s="25" t="s">
        <v>8</v>
      </c>
      <c r="B31" s="38">
        <f>B10-B19</f>
        <v>9</v>
      </c>
      <c r="C31" s="37">
        <f>C10-C19</f>
        <v>0</v>
      </c>
      <c r="D31" s="41">
        <f>D10-D19</f>
        <v>0</v>
      </c>
      <c r="E31" s="85">
        <f>E10-E19</f>
        <v>0</v>
      </c>
      <c r="F31" s="68">
        <f t="shared" si="0"/>
        <v>0</v>
      </c>
      <c r="G31" s="77">
        <f t="shared" si="2"/>
        <v>0</v>
      </c>
      <c r="H31" s="72">
        <f t="shared" si="1"/>
        <v>0</v>
      </c>
    </row>
    <row r="32" spans="1:8" s="14" customFormat="1" ht="18.75" x14ac:dyDescent="0.2">
      <c r="A32" s="31" t="s">
        <v>12</v>
      </c>
      <c r="B32" s="42">
        <f>B31-B33</f>
        <v>8</v>
      </c>
      <c r="C32" s="39">
        <f>C31-C33</f>
        <v>0</v>
      </c>
      <c r="D32" s="40">
        <f>D31-D33</f>
        <v>0</v>
      </c>
      <c r="E32" s="83">
        <f>E31-E33</f>
        <v>0</v>
      </c>
      <c r="F32" s="67">
        <f t="shared" si="0"/>
        <v>0</v>
      </c>
      <c r="G32" s="76">
        <f t="shared" si="2"/>
        <v>0</v>
      </c>
      <c r="H32" s="71">
        <f t="shared" si="1"/>
        <v>0</v>
      </c>
    </row>
    <row r="33" spans="1:8" s="14" customFormat="1" ht="18.75" x14ac:dyDescent="0.2">
      <c r="A33" s="24" t="s">
        <v>13</v>
      </c>
      <c r="B33" s="42">
        <v>1</v>
      </c>
      <c r="C33" s="39"/>
      <c r="D33" s="40"/>
      <c r="E33" s="83"/>
      <c r="F33" s="67">
        <f t="shared" si="0"/>
        <v>0</v>
      </c>
      <c r="G33" s="76">
        <f t="shared" si="2"/>
        <v>0</v>
      </c>
      <c r="H33" s="71">
        <f t="shared" si="1"/>
        <v>0</v>
      </c>
    </row>
    <row r="34" spans="1:8" ht="18.75" x14ac:dyDescent="0.2">
      <c r="A34" s="9" t="s">
        <v>10</v>
      </c>
      <c r="B34" s="65">
        <f>IF(B19=0,0,B11/B19*100)</f>
        <v>5.4508056222146042</v>
      </c>
      <c r="C34" s="49">
        <f>IF(C19=0,0,C11/C19*100)</f>
        <v>5.0527662296130478</v>
      </c>
      <c r="D34" s="43">
        <f>IF(D19=0,0,D11/D19*100)</f>
        <v>5.4856405292029686</v>
      </c>
      <c r="E34" s="86">
        <f>IF(E19=0,0,E11/E19*100)</f>
        <v>5.4856405292029686</v>
      </c>
      <c r="F34" s="67">
        <f t="shared" si="0"/>
        <v>92.697604350825529</v>
      </c>
      <c r="G34" s="76">
        <f t="shared" si="2"/>
        <v>108.56707553682077</v>
      </c>
      <c r="H34" s="71">
        <f t="shared" si="1"/>
        <v>100</v>
      </c>
    </row>
    <row r="35" spans="1:8" ht="38.25" customHeight="1" x14ac:dyDescent="0.3">
      <c r="A35" s="56" t="s">
        <v>17</v>
      </c>
      <c r="B35" s="58">
        <f>IF(B19=0,0,B11/(B19-B37)*100)</f>
        <v>5.4508056222146042</v>
      </c>
      <c r="C35" s="57">
        <f>IF(C19=0,0,C11/(C19-C37)*100)</f>
        <v>5.0527662296130478</v>
      </c>
      <c r="D35" s="95">
        <f>IF(D19=0,0,D11/(D19-D37)*100)</f>
        <v>5.4856405292029686</v>
      </c>
      <c r="E35" s="87">
        <f>IF(E19=0,0,E11/(E19-E37)*100)</f>
        <v>5.4856405292029686</v>
      </c>
      <c r="F35" s="59">
        <f t="shared" si="0"/>
        <v>92.697604350825529</v>
      </c>
      <c r="G35" s="78">
        <f t="shared" si="2"/>
        <v>108.56707553682077</v>
      </c>
      <c r="H35" s="73">
        <f t="shared" si="1"/>
        <v>100</v>
      </c>
    </row>
    <row r="36" spans="1:8" ht="38.25" customHeight="1" x14ac:dyDescent="0.3">
      <c r="A36" s="26" t="s">
        <v>9</v>
      </c>
      <c r="B36" s="55">
        <f>IF(B19=0,0,B11/(B19-B27)*100)</f>
        <v>5.4508056222146042</v>
      </c>
      <c r="C36" s="53">
        <f>IF(C19=0,0,C11/(C19-C27)*100)</f>
        <v>5.0527662296130478</v>
      </c>
      <c r="D36" s="54">
        <f>IF(D19=0,0,D11/(D19-D27)*100)</f>
        <v>5.4856405292029686</v>
      </c>
      <c r="E36" s="88">
        <f>IF(E19=0,0,E11/(E19-E27)*100)</f>
        <v>5.4856405292029686</v>
      </c>
      <c r="F36" s="59">
        <f t="shared" si="0"/>
        <v>92.697604350825529</v>
      </c>
      <c r="G36" s="78">
        <f t="shared" si="2"/>
        <v>108.56707553682077</v>
      </c>
      <c r="H36" s="73">
        <f t="shared" si="1"/>
        <v>100</v>
      </c>
    </row>
    <row r="37" spans="1:8" ht="19.5" customHeight="1" x14ac:dyDescent="0.3">
      <c r="A37" s="26" t="s">
        <v>14</v>
      </c>
      <c r="B37" s="62"/>
      <c r="C37" s="60"/>
      <c r="D37" s="61"/>
      <c r="E37" s="89"/>
      <c r="F37" s="67">
        <f t="shared" si="0"/>
        <v>0</v>
      </c>
      <c r="G37" s="76">
        <f t="shared" si="2"/>
        <v>0</v>
      </c>
      <c r="H37" s="71">
        <f t="shared" si="1"/>
        <v>0</v>
      </c>
    </row>
    <row r="38" spans="1:8" ht="18.75" x14ac:dyDescent="0.2">
      <c r="A38" s="27" t="s">
        <v>16</v>
      </c>
      <c r="B38" s="52"/>
      <c r="C38" s="50"/>
      <c r="D38" s="44"/>
      <c r="E38" s="90"/>
      <c r="F38" s="68">
        <f t="shared" si="0"/>
        <v>0</v>
      </c>
      <c r="G38" s="77">
        <f t="shared" si="2"/>
        <v>0</v>
      </c>
      <c r="H38" s="72">
        <f t="shared" si="1"/>
        <v>0</v>
      </c>
    </row>
    <row r="39" spans="1:8" ht="18.75" x14ac:dyDescent="0.2">
      <c r="A39" s="25" t="s">
        <v>15</v>
      </c>
      <c r="B39" s="52"/>
      <c r="C39" s="50"/>
      <c r="D39" s="44"/>
      <c r="E39" s="90"/>
      <c r="F39" s="68">
        <f t="shared" si="0"/>
        <v>0</v>
      </c>
      <c r="G39" s="77">
        <f t="shared" si="2"/>
        <v>0</v>
      </c>
      <c r="H39" s="72">
        <f t="shared" si="1"/>
        <v>0</v>
      </c>
    </row>
    <row r="40" spans="1:8" ht="18.75" x14ac:dyDescent="0.2">
      <c r="A40" s="28" t="s">
        <v>5</v>
      </c>
      <c r="B40" s="96">
        <v>6.2439999999999998</v>
      </c>
      <c r="C40" s="45">
        <v>6.26</v>
      </c>
      <c r="D40" s="46">
        <v>6.3</v>
      </c>
      <c r="E40" s="91">
        <v>6.3</v>
      </c>
      <c r="F40" s="67">
        <f t="shared" si="0"/>
        <v>100.2562459961563</v>
      </c>
      <c r="G40" s="76">
        <f t="shared" si="2"/>
        <v>100.63897763578275</v>
      </c>
      <c r="H40" s="71">
        <f t="shared" si="1"/>
        <v>100</v>
      </c>
    </row>
    <row r="41" spans="1:8" ht="19.5" customHeight="1" thickBot="1" x14ac:dyDescent="0.25">
      <c r="A41" s="11" t="s">
        <v>1</v>
      </c>
      <c r="B41" s="97">
        <f>IF(B40=0,0,((B25)/B40)/12*1000)</f>
        <v>21674.14050822123</v>
      </c>
      <c r="C41" s="47">
        <f>IF(C40=0,0,((C25)/C40)/12*1000)</f>
        <v>23495.740149094781</v>
      </c>
      <c r="D41" s="48">
        <f>IF(D40=0,0,((D25)/D40)/12*1000)</f>
        <v>23346.560846560849</v>
      </c>
      <c r="E41" s="92">
        <f>IF(E40=0,0,((E25)/E40)/12*1000)</f>
        <v>23346.560846560849</v>
      </c>
      <c r="F41" s="69">
        <f t="shared" si="0"/>
        <v>108.40448386030626</v>
      </c>
      <c r="G41" s="79">
        <f t="shared" si="2"/>
        <v>99.365079365079382</v>
      </c>
      <c r="H41" s="74">
        <f t="shared" si="1"/>
        <v>100</v>
      </c>
    </row>
    <row r="42" spans="1:8" ht="18.75" customHeight="1" x14ac:dyDescent="0.3">
      <c r="A42" s="15"/>
      <c r="B42" s="3"/>
      <c r="C42" s="3"/>
      <c r="D42" s="3"/>
      <c r="E42" s="3"/>
      <c r="F42" s="3"/>
      <c r="G42" s="3"/>
      <c r="H42" s="3"/>
    </row>
    <row r="43" spans="1:8" ht="20.25" x14ac:dyDescent="0.3">
      <c r="A43" s="4" t="s">
        <v>43</v>
      </c>
      <c r="B43" s="5"/>
      <c r="C43" s="5"/>
      <c r="D43" s="5"/>
      <c r="E43" s="5"/>
      <c r="F43" s="5"/>
      <c r="G43" s="5"/>
      <c r="H43" s="3"/>
    </row>
    <row r="44" spans="1:8" ht="19.5" customHeight="1" x14ac:dyDescent="0.3">
      <c r="A44" s="12"/>
      <c r="B44" s="5"/>
      <c r="C44" s="5"/>
      <c r="D44" s="5"/>
      <c r="E44" s="5"/>
      <c r="F44" s="5"/>
      <c r="G44" s="5"/>
      <c r="H44" s="3"/>
    </row>
    <row r="45" spans="1:8" ht="20.25" x14ac:dyDescent="0.3">
      <c r="A45" s="13" t="s">
        <v>41</v>
      </c>
      <c r="B45" s="5"/>
      <c r="C45" s="5"/>
      <c r="D45" s="13" t="s">
        <v>19</v>
      </c>
      <c r="E45" s="13" t="s">
        <v>42</v>
      </c>
      <c r="F45" s="5"/>
      <c r="G45" s="3"/>
    </row>
    <row r="46" spans="1:8" ht="20.25" customHeight="1" x14ac:dyDescent="0.2"/>
    <row r="47" spans="1:8" ht="20.25" x14ac:dyDescent="0.3">
      <c r="A47" s="13" t="s">
        <v>2</v>
      </c>
    </row>
  </sheetData>
  <mergeCells count="2">
    <mergeCell ref="A1:H1"/>
    <mergeCell ref="C8:E8"/>
  </mergeCells>
  <phoneticPr fontId="0" type="noConversion"/>
  <pageMargins left="0.78740157499999996" right="0.69" top="0.72" bottom="0.64" header="0.4921259845" footer="0.36"/>
  <pageSetup paperSize="9" scale="55" orientation="landscape" r:id="rId1"/>
  <headerFooter alignWithMargins="0">
    <oddHeader>&amp;R&amp;"Times New Roman,Tučné"&amp;22Vzor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Střednědobý výhled (3)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Petr Bauer</dc:creator>
  <cp:lastModifiedBy>Marie</cp:lastModifiedBy>
  <cp:lastPrinted>2015-04-13T11:40:29Z</cp:lastPrinted>
  <dcterms:created xsi:type="dcterms:W3CDTF">2003-11-05T08:39:17Z</dcterms:created>
  <dcterms:modified xsi:type="dcterms:W3CDTF">2017-05-22T07:49:53Z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K6F56YJ4D42X-561-3</vt:lpwstr>
  </property>
  <property fmtid="{D5CDD505-2E9C-101B-9397-08002B2CF9AE}" pid="3" name="_dlc_DocIdItemGuid">
    <vt:lpwstr>dac99e4f-62c4-465b-8005-1f2dcf3f1890</vt:lpwstr>
  </property>
  <property fmtid="{D5CDD505-2E9C-101B-9397-08002B2CF9AE}" pid="4" name="_dlc_DocIdUrl">
    <vt:lpwstr>http://project.brno.cz/ORF/RI/_layouts/DocIdRedir.aspx?ID=K6F56YJ4D42X-561-3, K6F56YJ4D42X-561-3</vt:lpwstr>
  </property>
</Properties>
</file>